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00" windowHeight="6110" tabRatio="597" activeTab="0"/>
  </bookViews>
  <sheets>
    <sheet name="企管1-1" sheetId="1" r:id="rId1"/>
    <sheet name="企管2-1" sheetId="2" r:id="rId2"/>
  </sheets>
  <definedNames>
    <definedName name="_xlnm.Print_Titles" localSheetId="1">'企管2-1'!$1:$6</definedName>
  </definedNames>
  <calcPr fullCalcOnLoad="1"/>
</workbook>
</file>

<file path=xl/sharedStrings.xml><?xml version="1.0" encoding="utf-8"?>
<sst xmlns="http://schemas.openxmlformats.org/spreadsheetml/2006/main" count="45" uniqueCount="40">
  <si>
    <t>學號</t>
  </si>
  <si>
    <t>班級</t>
  </si>
  <si>
    <t>學分積</t>
  </si>
  <si>
    <t>學號</t>
  </si>
  <si>
    <t>共同</t>
  </si>
  <si>
    <t>企管2-1</t>
  </si>
  <si>
    <t>通識</t>
  </si>
  <si>
    <t>班級</t>
  </si>
  <si>
    <t>學分積</t>
  </si>
  <si>
    <t>平均分數</t>
  </si>
  <si>
    <t>共修學分</t>
  </si>
  <si>
    <t>選修</t>
  </si>
  <si>
    <t>國文(二)</t>
  </si>
  <si>
    <t>英文(二)</t>
  </si>
  <si>
    <t>必修</t>
  </si>
  <si>
    <t>生涯規劃</t>
  </si>
  <si>
    <t>序  號</t>
  </si>
  <si>
    <t>會計學(下)</t>
  </si>
  <si>
    <t>管理資訊系統</t>
  </si>
  <si>
    <t>人力資源管理</t>
  </si>
  <si>
    <t>多媒體應用</t>
  </si>
  <si>
    <t>企業組織與管理</t>
  </si>
  <si>
    <t>中國文化史</t>
  </si>
  <si>
    <t>企管
1-1</t>
  </si>
  <si>
    <t>經濟學(下)</t>
  </si>
  <si>
    <t>商事法</t>
  </si>
  <si>
    <t>人際關係</t>
  </si>
  <si>
    <t>必修</t>
  </si>
  <si>
    <t>通識</t>
  </si>
  <si>
    <t>企業個案研討</t>
  </si>
  <si>
    <t>組織行為</t>
  </si>
  <si>
    <t>商業套裝軟體</t>
  </si>
  <si>
    <t>財務報表分析</t>
  </si>
  <si>
    <t>國立臺中科技大學附設空中進修學院 臺南教學輔導處</t>
  </si>
  <si>
    <t>序 號</t>
  </si>
  <si>
    <t xml:space="preserve">        國立臺中科技大學附設空中進修學院 臺南教學輔導處</t>
  </si>
  <si>
    <t>實得學分</t>
  </si>
  <si>
    <t>操行成績</t>
  </si>
  <si>
    <r>
      <t xml:space="preserve">               109學年度第2學期</t>
    </r>
    <r>
      <rPr>
        <b/>
        <sz val="18"/>
        <rFont val="標楷體"/>
        <family val="4"/>
      </rPr>
      <t xml:space="preserve"> </t>
    </r>
    <r>
      <rPr>
        <b/>
        <sz val="18"/>
        <color indexed="10"/>
        <rFont val="標楷體"/>
        <family val="4"/>
      </rPr>
      <t>學期</t>
    </r>
    <r>
      <rPr>
        <sz val="18"/>
        <color indexed="10"/>
        <rFont val="標楷體"/>
        <family val="4"/>
      </rPr>
      <t xml:space="preserve"> </t>
    </r>
    <r>
      <rPr>
        <sz val="18"/>
        <rFont val="標楷體"/>
        <family val="4"/>
      </rPr>
      <t>成績單</t>
    </r>
  </si>
  <si>
    <r>
      <t xml:space="preserve">               109學年度第2學期</t>
    </r>
    <r>
      <rPr>
        <b/>
        <sz val="18"/>
        <rFont val="標楷體"/>
        <family val="4"/>
      </rPr>
      <t xml:space="preserve"> </t>
    </r>
    <r>
      <rPr>
        <b/>
        <sz val="18"/>
        <color indexed="10"/>
        <rFont val="標楷體"/>
        <family val="4"/>
      </rPr>
      <t>學期</t>
    </r>
    <r>
      <rPr>
        <sz val="18"/>
        <rFont val="標楷體"/>
        <family val="4"/>
      </rPr>
      <t xml:space="preserve"> 成績單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</si>
</sst>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8"/>
      <name val="標楷體"/>
      <family val="4"/>
    </font>
    <font>
      <sz val="18"/>
      <color indexed="10"/>
      <name val="標楷體"/>
      <family val="4"/>
    </font>
    <font>
      <b/>
      <sz val="1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0" fontId="3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textRotation="255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 vertical="center" textRotation="255"/>
    </xf>
    <xf numFmtId="0" fontId="2" fillId="35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6" fontId="2" fillId="34" borderId="10" xfId="0" applyNumberFormat="1" applyFont="1" applyFill="1" applyBorder="1" applyAlignment="1" applyProtection="1">
      <alignment horizontal="center" vertical="center" textRotation="255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distributed" vertical="center"/>
      <protection/>
    </xf>
    <xf numFmtId="176" fontId="2" fillId="34" borderId="10" xfId="0" applyNumberFormat="1" applyFont="1" applyFill="1" applyBorder="1" applyAlignment="1" applyProtection="1">
      <alignment horizontal="distributed" vertical="center"/>
      <protection/>
    </xf>
    <xf numFmtId="0" fontId="0" fillId="34" borderId="10" xfId="0" applyFont="1" applyFill="1" applyBorder="1" applyAlignment="1">
      <alignment/>
    </xf>
    <xf numFmtId="183" fontId="2" fillId="34" borderId="10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23</xdr:row>
      <xdr:rowOff>19050</xdr:rowOff>
    </xdr:from>
    <xdr:to>
      <xdr:col>15</xdr:col>
      <xdr:colOff>190500</xdr:colOff>
      <xdr:row>27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886700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25</xdr:row>
      <xdr:rowOff>133350</xdr:rowOff>
    </xdr:from>
    <xdr:to>
      <xdr:col>13</xdr:col>
      <xdr:colOff>66675</xdr:colOff>
      <xdr:row>29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943850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9">
      <selection activeCell="R27" sqref="R27"/>
    </sheetView>
  </sheetViews>
  <sheetFormatPr defaultColWidth="8.875" defaultRowHeight="16.5"/>
  <cols>
    <col min="1" max="1" width="3.625" style="37" customWidth="1"/>
    <col min="2" max="2" width="12.125" style="37" customWidth="1"/>
    <col min="3" max="3" width="10.125" style="37" customWidth="1"/>
    <col min="4" max="5" width="5.125" style="37" customWidth="1"/>
    <col min="6" max="6" width="5.00390625" style="37" customWidth="1"/>
    <col min="7" max="8" width="5.125" style="37" customWidth="1"/>
    <col min="9" max="9" width="5.875" style="37" customWidth="1"/>
    <col min="10" max="11" width="5.50390625" style="37" customWidth="1"/>
    <col min="12" max="12" width="6.00390625" style="37" customWidth="1"/>
    <col min="13" max="13" width="8.125" style="37" customWidth="1"/>
    <col min="14" max="14" width="9.625" style="37" customWidth="1"/>
    <col min="15" max="15" width="6.375" style="37" customWidth="1"/>
    <col min="16" max="16" width="7.00390625" style="37" customWidth="1"/>
    <col min="17" max="17" width="7.375" style="37" customWidth="1"/>
    <col min="18" max="16384" width="8.875" style="37" customWidth="1"/>
  </cols>
  <sheetData>
    <row r="1" spans="1:15" s="18" customFormat="1" ht="30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8" customFormat="1" ht="29.2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9.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3"/>
    </row>
    <row r="4" spans="1:15" ht="19.5">
      <c r="A4" s="10"/>
      <c r="B4" s="3"/>
      <c r="C4" s="3"/>
      <c r="D4" s="52" t="s">
        <v>4</v>
      </c>
      <c r="E4" s="53"/>
      <c r="F4" s="54"/>
      <c r="G4" s="8" t="s">
        <v>6</v>
      </c>
      <c r="H4" s="52" t="s">
        <v>14</v>
      </c>
      <c r="I4" s="53"/>
      <c r="J4" s="54"/>
      <c r="K4" s="52" t="s">
        <v>11</v>
      </c>
      <c r="L4" s="54"/>
      <c r="M4" s="3"/>
      <c r="N4" s="5"/>
      <c r="O4" s="3"/>
    </row>
    <row r="5" spans="1:17" s="40" customFormat="1" ht="137.25">
      <c r="A5" s="50" t="s">
        <v>34</v>
      </c>
      <c r="B5" s="20" t="s">
        <v>7</v>
      </c>
      <c r="C5" s="42" t="s">
        <v>23</v>
      </c>
      <c r="D5" s="24" t="s">
        <v>12</v>
      </c>
      <c r="E5" s="24" t="s">
        <v>13</v>
      </c>
      <c r="F5" s="24" t="s">
        <v>15</v>
      </c>
      <c r="G5" s="24" t="s">
        <v>22</v>
      </c>
      <c r="H5" s="24" t="s">
        <v>17</v>
      </c>
      <c r="I5" s="24" t="s">
        <v>24</v>
      </c>
      <c r="J5" s="24" t="s">
        <v>21</v>
      </c>
      <c r="K5" s="38" t="s">
        <v>25</v>
      </c>
      <c r="L5" s="24" t="s">
        <v>31</v>
      </c>
      <c r="M5" s="26" t="s">
        <v>2</v>
      </c>
      <c r="N5" s="43" t="s">
        <v>9</v>
      </c>
      <c r="O5" s="26" t="s">
        <v>10</v>
      </c>
      <c r="P5" s="26" t="s">
        <v>36</v>
      </c>
      <c r="Q5" s="26" t="s">
        <v>37</v>
      </c>
    </row>
    <row r="6" spans="1:17" s="40" customFormat="1" ht="19.5">
      <c r="A6" s="51"/>
      <c r="B6" s="20" t="s">
        <v>0</v>
      </c>
      <c r="C6" s="20"/>
      <c r="D6" s="41">
        <v>2</v>
      </c>
      <c r="E6" s="44">
        <v>2</v>
      </c>
      <c r="F6" s="44">
        <v>2</v>
      </c>
      <c r="G6" s="44">
        <v>2</v>
      </c>
      <c r="H6" s="44">
        <v>3</v>
      </c>
      <c r="I6" s="44">
        <v>2</v>
      </c>
      <c r="J6" s="44">
        <v>3</v>
      </c>
      <c r="K6" s="44">
        <v>2</v>
      </c>
      <c r="L6" s="44">
        <v>3</v>
      </c>
      <c r="M6" s="45"/>
      <c r="N6" s="46"/>
      <c r="O6" s="45">
        <v>21</v>
      </c>
      <c r="P6" s="47"/>
      <c r="Q6" s="47"/>
    </row>
    <row r="7" spans="1:17" s="40" customFormat="1" ht="21.75" customHeight="1">
      <c r="A7" s="23">
        <v>1</v>
      </c>
      <c r="B7" s="23">
        <v>4210933001</v>
      </c>
      <c r="C7" s="23"/>
      <c r="D7" s="19">
        <v>89</v>
      </c>
      <c r="E7" s="19">
        <v>92</v>
      </c>
      <c r="F7" s="19">
        <v>92</v>
      </c>
      <c r="G7" s="19">
        <v>88</v>
      </c>
      <c r="H7" s="19">
        <v>75</v>
      </c>
      <c r="I7" s="19">
        <v>87</v>
      </c>
      <c r="J7" s="19">
        <v>81</v>
      </c>
      <c r="K7" s="19">
        <v>92</v>
      </c>
      <c r="L7" s="19">
        <v>72</v>
      </c>
      <c r="M7" s="20">
        <f>$D$6*D7+$E$6*E7+$F$6*F7+$G$6*G7+$H$6*H7+$I$6*I7+$J$6*J7+$K$6*K7+$L$6*L7</f>
        <v>1764</v>
      </c>
      <c r="N7" s="31">
        <f>IF(M7=0,"",ROUND(M7/O7,2))</f>
        <v>84</v>
      </c>
      <c r="O7" s="20">
        <f>IF(M7=0,"",IF(D7&lt;&gt;"",$D$6)+IF(E7&lt;&gt;"",$E$6)+IF(F7&lt;&gt;"",$F$6)+IF(G7&lt;&gt;"",$G$6)+IF(H7&lt;&gt;"",$H$6)+IF(I7&lt;&gt;"",$I$6)+IF(J7&lt;&gt;"",$J$6)+IF(K7&lt;&gt;"",$K$6)+IF(L7&lt;&gt;"",$L$6))</f>
        <v>21</v>
      </c>
      <c r="P7" s="20">
        <f>IF(M7=0,"",IF(D7&gt;=60,$D$6)+IF(E7&gt;=60,$E$6)+IF(F7&gt;=60,$F$6)+IF(G7&gt;=60,$G$6)+IF(H7&gt;=60,$H$6)+IF(I7&gt;=60,$I$6)+IF(J7&gt;=60,$J$6)+IF(K7&gt;=60,$K$6)+IF(L7&gt;=60,$L$6))</f>
        <v>21</v>
      </c>
      <c r="Q7" s="48">
        <v>93</v>
      </c>
    </row>
    <row r="8" spans="1:17" s="40" customFormat="1" ht="21.75" customHeight="1">
      <c r="A8" s="23">
        <v>2</v>
      </c>
      <c r="B8" s="23">
        <v>4210933002</v>
      </c>
      <c r="C8" s="23"/>
      <c r="D8" s="19">
        <v>79</v>
      </c>
      <c r="E8" s="19">
        <v>70</v>
      </c>
      <c r="F8" s="19">
        <v>82</v>
      </c>
      <c r="G8" s="19">
        <v>85</v>
      </c>
      <c r="H8" s="19">
        <v>70</v>
      </c>
      <c r="I8" s="19">
        <v>79</v>
      </c>
      <c r="J8" s="19">
        <v>83</v>
      </c>
      <c r="K8" s="19">
        <v>84</v>
      </c>
      <c r="L8" s="19">
        <v>77</v>
      </c>
      <c r="M8" s="20">
        <f aca="true" t="shared" si="0" ref="M8:M22">$D$6*D8+$E$6*E8+$F$6*F8+$G$6*G8+$H$6*H8+$I$6*I8+$J$6*J8+$K$6*K8+$L$6*L8</f>
        <v>1648</v>
      </c>
      <c r="N8" s="31">
        <f aca="true" t="shared" si="1" ref="N8:N22">IF(M8=0,"",ROUND(M8/O8,2))</f>
        <v>78.48</v>
      </c>
      <c r="O8" s="20">
        <f aca="true" t="shared" si="2" ref="O8:O22">IF(M8=0,"",IF(D8&lt;&gt;"",$D$6)+IF(E8&lt;&gt;"",$E$6)+IF(F8&lt;&gt;"",$F$6)+IF(G8&lt;&gt;"",$G$6)+IF(H8&lt;&gt;"",$H$6)+IF(I8&lt;&gt;"",$I$6)+IF(J8&lt;&gt;"",$J$6)+IF(K8&lt;&gt;"",$K$6)+IF(L8&lt;&gt;"",$L$6))</f>
        <v>21</v>
      </c>
      <c r="P8" s="20">
        <f aca="true" t="shared" si="3" ref="P8:P22">IF(M8=0,"",IF(D8&gt;=60,$D$6)+IF(E8&gt;=60,$E$6)+IF(F8&gt;=60,$F$6)+IF(G8&gt;=60,$G$6)+IF(H8&gt;=60,$H$6)+IF(I8&gt;=60,$I$6)+IF(J8&gt;=60,$J$6)+IF(K8&gt;=60,$K$6)+IF(L8&gt;=60,$L$6))</f>
        <v>21</v>
      </c>
      <c r="Q8" s="48">
        <v>85</v>
      </c>
    </row>
    <row r="9" spans="1:17" s="40" customFormat="1" ht="21.75" customHeight="1">
      <c r="A9" s="23">
        <v>3</v>
      </c>
      <c r="B9" s="23">
        <v>4210933005</v>
      </c>
      <c r="C9" s="23"/>
      <c r="D9" s="19">
        <v>79</v>
      </c>
      <c r="E9" s="19">
        <v>93</v>
      </c>
      <c r="F9" s="19">
        <v>60</v>
      </c>
      <c r="G9" s="19">
        <v>76</v>
      </c>
      <c r="H9" s="19">
        <v>62</v>
      </c>
      <c r="I9" s="19">
        <v>61</v>
      </c>
      <c r="J9" s="19">
        <v>78</v>
      </c>
      <c r="K9" s="19">
        <v>86</v>
      </c>
      <c r="L9" s="19">
        <v>71</v>
      </c>
      <c r="M9" s="20">
        <f t="shared" si="0"/>
        <v>1543</v>
      </c>
      <c r="N9" s="31">
        <f t="shared" si="1"/>
        <v>73.48</v>
      </c>
      <c r="O9" s="20">
        <f t="shared" si="2"/>
        <v>21</v>
      </c>
      <c r="P9" s="20">
        <f t="shared" si="3"/>
        <v>21</v>
      </c>
      <c r="Q9" s="48">
        <v>88</v>
      </c>
    </row>
    <row r="10" spans="1:17" s="40" customFormat="1" ht="21.75" customHeight="1">
      <c r="A10" s="23">
        <v>4</v>
      </c>
      <c r="B10" s="23">
        <v>4210933007</v>
      </c>
      <c r="C10" s="23"/>
      <c r="D10" s="19">
        <v>74</v>
      </c>
      <c r="E10" s="19">
        <v>92</v>
      </c>
      <c r="F10" s="19">
        <v>82</v>
      </c>
      <c r="G10" s="19">
        <v>88</v>
      </c>
      <c r="H10" s="19">
        <v>70</v>
      </c>
      <c r="I10" s="19">
        <v>70</v>
      </c>
      <c r="J10" s="19">
        <v>76</v>
      </c>
      <c r="K10" s="19">
        <v>83</v>
      </c>
      <c r="L10" s="19">
        <v>72</v>
      </c>
      <c r="M10" s="20">
        <f t="shared" si="0"/>
        <v>1632</v>
      </c>
      <c r="N10" s="31">
        <f t="shared" si="1"/>
        <v>77.71</v>
      </c>
      <c r="O10" s="20">
        <f t="shared" si="2"/>
        <v>21</v>
      </c>
      <c r="P10" s="20">
        <f t="shared" si="3"/>
        <v>21</v>
      </c>
      <c r="Q10" s="48">
        <v>84.25</v>
      </c>
    </row>
    <row r="11" spans="1:17" s="40" customFormat="1" ht="21.75" customHeight="1">
      <c r="A11" s="23">
        <v>5</v>
      </c>
      <c r="B11" s="23">
        <v>4210933008</v>
      </c>
      <c r="C11" s="23"/>
      <c r="D11" s="19">
        <v>73</v>
      </c>
      <c r="E11" s="19">
        <v>94</v>
      </c>
      <c r="F11" s="19">
        <v>95</v>
      </c>
      <c r="G11" s="19">
        <v>86</v>
      </c>
      <c r="H11" s="19">
        <v>70</v>
      </c>
      <c r="I11" s="19">
        <v>81</v>
      </c>
      <c r="J11" s="19">
        <v>68</v>
      </c>
      <c r="K11" s="19">
        <v>87</v>
      </c>
      <c r="L11" s="19">
        <v>74</v>
      </c>
      <c r="M11" s="20">
        <f t="shared" si="0"/>
        <v>1668</v>
      </c>
      <c r="N11" s="31">
        <f t="shared" si="1"/>
        <v>79.43</v>
      </c>
      <c r="O11" s="20">
        <f t="shared" si="2"/>
        <v>21</v>
      </c>
      <c r="P11" s="20">
        <f t="shared" si="3"/>
        <v>21</v>
      </c>
      <c r="Q11" s="48">
        <v>81.25</v>
      </c>
    </row>
    <row r="12" spans="1:17" s="40" customFormat="1" ht="21.75" customHeight="1">
      <c r="A12" s="23">
        <v>6</v>
      </c>
      <c r="B12" s="23">
        <v>4210933010</v>
      </c>
      <c r="C12" s="23"/>
      <c r="D12" s="19">
        <v>73</v>
      </c>
      <c r="E12" s="19">
        <v>93</v>
      </c>
      <c r="F12" s="19">
        <v>94</v>
      </c>
      <c r="G12" s="19">
        <v>81</v>
      </c>
      <c r="H12" s="19">
        <v>75</v>
      </c>
      <c r="I12" s="19">
        <v>74</v>
      </c>
      <c r="J12" s="19">
        <v>76</v>
      </c>
      <c r="K12" s="19">
        <v>77</v>
      </c>
      <c r="L12" s="19">
        <v>79</v>
      </c>
      <c r="M12" s="20">
        <f t="shared" si="0"/>
        <v>1674</v>
      </c>
      <c r="N12" s="31">
        <f t="shared" si="1"/>
        <v>79.71</v>
      </c>
      <c r="O12" s="20">
        <f t="shared" si="2"/>
        <v>21</v>
      </c>
      <c r="P12" s="20">
        <f t="shared" si="3"/>
        <v>21</v>
      </c>
      <c r="Q12" s="48">
        <v>84.75</v>
      </c>
    </row>
    <row r="13" spans="1:17" s="40" customFormat="1" ht="21.75" customHeight="1">
      <c r="A13" s="23">
        <v>7</v>
      </c>
      <c r="B13" s="23">
        <v>4210933011</v>
      </c>
      <c r="C13" s="23"/>
      <c r="D13" s="19">
        <v>86</v>
      </c>
      <c r="E13" s="19">
        <v>90</v>
      </c>
      <c r="F13" s="19">
        <v>61</v>
      </c>
      <c r="G13" s="19">
        <v>75</v>
      </c>
      <c r="H13" s="19">
        <v>60</v>
      </c>
      <c r="I13" s="19">
        <v>68</v>
      </c>
      <c r="J13" s="19">
        <v>60</v>
      </c>
      <c r="K13" s="19">
        <v>66</v>
      </c>
      <c r="L13" s="19">
        <v>66</v>
      </c>
      <c r="M13" s="20">
        <f t="shared" si="0"/>
        <v>1450</v>
      </c>
      <c r="N13" s="31">
        <f t="shared" si="1"/>
        <v>69.05</v>
      </c>
      <c r="O13" s="20">
        <f t="shared" si="2"/>
        <v>21</v>
      </c>
      <c r="P13" s="20">
        <f t="shared" si="3"/>
        <v>21</v>
      </c>
      <c r="Q13" s="48">
        <v>87</v>
      </c>
    </row>
    <row r="14" spans="1:17" s="40" customFormat="1" ht="21.75" customHeight="1">
      <c r="A14" s="23">
        <v>8</v>
      </c>
      <c r="B14" s="23">
        <v>4210933012</v>
      </c>
      <c r="C14" s="23"/>
      <c r="D14" s="19">
        <v>75</v>
      </c>
      <c r="E14" s="19">
        <v>94</v>
      </c>
      <c r="F14" s="19">
        <v>62</v>
      </c>
      <c r="G14" s="19">
        <v>79</v>
      </c>
      <c r="H14" s="19">
        <v>74</v>
      </c>
      <c r="I14" s="19">
        <v>78</v>
      </c>
      <c r="J14" s="19">
        <v>74</v>
      </c>
      <c r="K14" s="19">
        <v>69</v>
      </c>
      <c r="L14" s="19">
        <v>78</v>
      </c>
      <c r="M14" s="20">
        <f t="shared" si="0"/>
        <v>1592</v>
      </c>
      <c r="N14" s="31">
        <f t="shared" si="1"/>
        <v>75.81</v>
      </c>
      <c r="O14" s="20">
        <f>IF(M14=0,"",IF(D14&lt;&gt;"",$D$6)+IF(E14&lt;&gt;"",$E$6)+IF(F14&lt;&gt;"",$F$6)+IF(G14&lt;&gt;"",$G$6)+IF(H14&lt;&gt;"",$H$6)+IF(I14&lt;&gt;"",$I$6)+IF(J14&lt;&gt;"",$J$6)+IF(K14&lt;&gt;"",$K$6)+IF(L14&lt;&gt;"",$L$6))</f>
        <v>21</v>
      </c>
      <c r="P14" s="20">
        <f t="shared" si="3"/>
        <v>21</v>
      </c>
      <c r="Q14" s="48">
        <v>84.75</v>
      </c>
    </row>
    <row r="15" spans="1:17" s="40" customFormat="1" ht="21.75" customHeight="1">
      <c r="A15" s="23">
        <v>9</v>
      </c>
      <c r="B15" s="23">
        <v>4210933013</v>
      </c>
      <c r="C15" s="23"/>
      <c r="D15" s="19">
        <v>67</v>
      </c>
      <c r="E15" s="19">
        <v>72</v>
      </c>
      <c r="F15" s="19">
        <v>61</v>
      </c>
      <c r="G15" s="19">
        <v>75</v>
      </c>
      <c r="H15" s="19">
        <v>28</v>
      </c>
      <c r="I15" s="19">
        <v>71</v>
      </c>
      <c r="J15" s="19">
        <v>28</v>
      </c>
      <c r="K15" s="19">
        <v>30</v>
      </c>
      <c r="L15" s="19">
        <v>66</v>
      </c>
      <c r="M15" s="20">
        <f t="shared" si="0"/>
        <v>1118</v>
      </c>
      <c r="N15" s="31">
        <f t="shared" si="1"/>
        <v>53.24</v>
      </c>
      <c r="O15" s="20">
        <f>IF(M15=0,"",IF(D15&lt;&gt;"",$D$6)+IF(E15&lt;&gt;"",$E$6)+IF(F15&lt;&gt;"",$F$6)+IF(G15&lt;&gt;"",$G$6)+IF(H15&lt;&gt;"",$H$6)+IF(I15&lt;&gt;"",$I$6)+IF(J15&lt;&gt;"",$J$6)+IF(K15&lt;&gt;"",$K$6)+IF(L15&lt;&gt;"",$L$6))</f>
        <v>21</v>
      </c>
      <c r="P15" s="20">
        <f t="shared" si="3"/>
        <v>13</v>
      </c>
      <c r="Q15" s="48">
        <v>71</v>
      </c>
    </row>
    <row r="16" spans="1:17" s="40" customFormat="1" ht="21.75" customHeight="1">
      <c r="A16" s="23">
        <v>10</v>
      </c>
      <c r="B16" s="23">
        <v>4210933014</v>
      </c>
      <c r="C16" s="23"/>
      <c r="D16" s="19">
        <v>77</v>
      </c>
      <c r="E16" s="19">
        <v>87</v>
      </c>
      <c r="F16" s="19">
        <v>83</v>
      </c>
      <c r="G16" s="19">
        <v>89</v>
      </c>
      <c r="H16" s="19">
        <v>70</v>
      </c>
      <c r="I16" s="19">
        <v>75</v>
      </c>
      <c r="J16" s="19">
        <v>78</v>
      </c>
      <c r="K16" s="19">
        <v>92</v>
      </c>
      <c r="L16" s="19">
        <v>91</v>
      </c>
      <c r="M16" s="20">
        <f t="shared" si="0"/>
        <v>1723</v>
      </c>
      <c r="N16" s="31">
        <f t="shared" si="1"/>
        <v>82.05</v>
      </c>
      <c r="O16" s="20">
        <f t="shared" si="2"/>
        <v>21</v>
      </c>
      <c r="P16" s="20">
        <f t="shared" si="3"/>
        <v>21</v>
      </c>
      <c r="Q16" s="48">
        <v>87.5</v>
      </c>
    </row>
    <row r="17" spans="1:17" s="40" customFormat="1" ht="21.75" customHeight="1">
      <c r="A17" s="23">
        <v>11</v>
      </c>
      <c r="B17" s="23">
        <v>4210933015</v>
      </c>
      <c r="C17" s="23"/>
      <c r="D17" s="19">
        <v>77</v>
      </c>
      <c r="E17" s="19">
        <v>86</v>
      </c>
      <c r="F17" s="19">
        <v>62</v>
      </c>
      <c r="G17" s="19">
        <v>80</v>
      </c>
      <c r="H17" s="19">
        <v>62</v>
      </c>
      <c r="I17" s="19">
        <v>86</v>
      </c>
      <c r="J17" s="19">
        <v>54</v>
      </c>
      <c r="K17" s="19">
        <v>33</v>
      </c>
      <c r="L17" s="19">
        <v>65</v>
      </c>
      <c r="M17" s="20">
        <f t="shared" si="0"/>
        <v>1391</v>
      </c>
      <c r="N17" s="31">
        <f t="shared" si="1"/>
        <v>66.24</v>
      </c>
      <c r="O17" s="20">
        <f t="shared" si="2"/>
        <v>21</v>
      </c>
      <c r="P17" s="20">
        <f t="shared" si="3"/>
        <v>16</v>
      </c>
      <c r="Q17" s="48">
        <v>82.5</v>
      </c>
    </row>
    <row r="18" spans="1:17" s="40" customFormat="1" ht="21.75" customHeight="1">
      <c r="A18" s="23">
        <v>12</v>
      </c>
      <c r="B18" s="23">
        <v>4210933018</v>
      </c>
      <c r="C18" s="23"/>
      <c r="D18" s="19">
        <v>69</v>
      </c>
      <c r="E18" s="19">
        <v>85</v>
      </c>
      <c r="F18" s="19">
        <v>87</v>
      </c>
      <c r="G18" s="19">
        <v>91</v>
      </c>
      <c r="H18" s="19">
        <v>84</v>
      </c>
      <c r="I18" s="19">
        <v>91</v>
      </c>
      <c r="J18" s="19">
        <v>88</v>
      </c>
      <c r="K18" s="19">
        <v>88</v>
      </c>
      <c r="L18" s="19">
        <v>83</v>
      </c>
      <c r="M18" s="20">
        <f t="shared" si="0"/>
        <v>1787</v>
      </c>
      <c r="N18" s="31">
        <f t="shared" si="1"/>
        <v>85.1</v>
      </c>
      <c r="O18" s="20">
        <f t="shared" si="2"/>
        <v>21</v>
      </c>
      <c r="P18" s="20">
        <f t="shared" si="3"/>
        <v>21</v>
      </c>
      <c r="Q18" s="48">
        <v>90.5</v>
      </c>
    </row>
    <row r="19" spans="1:17" s="40" customFormat="1" ht="21.75" customHeight="1">
      <c r="A19" s="23">
        <v>13</v>
      </c>
      <c r="B19" s="23">
        <v>4210933019</v>
      </c>
      <c r="C19" s="23"/>
      <c r="D19" s="19">
        <v>86</v>
      </c>
      <c r="E19" s="19">
        <v>88</v>
      </c>
      <c r="F19" s="19">
        <v>91</v>
      </c>
      <c r="G19" s="19">
        <v>82</v>
      </c>
      <c r="H19" s="19">
        <v>75</v>
      </c>
      <c r="I19" s="19">
        <v>71</v>
      </c>
      <c r="J19" s="19">
        <v>86</v>
      </c>
      <c r="K19" s="19">
        <v>90</v>
      </c>
      <c r="L19" s="19">
        <v>76</v>
      </c>
      <c r="M19" s="20">
        <f t="shared" si="0"/>
        <v>1727</v>
      </c>
      <c r="N19" s="31">
        <f t="shared" si="1"/>
        <v>82.24</v>
      </c>
      <c r="O19" s="20">
        <f t="shared" si="2"/>
        <v>21</v>
      </c>
      <c r="P19" s="20">
        <f t="shared" si="3"/>
        <v>21</v>
      </c>
      <c r="Q19" s="48">
        <v>90.5</v>
      </c>
    </row>
    <row r="20" spans="1:17" s="40" customFormat="1" ht="21.75" customHeight="1">
      <c r="A20" s="23">
        <v>14</v>
      </c>
      <c r="B20" s="23">
        <v>4210933021</v>
      </c>
      <c r="C20" s="23"/>
      <c r="D20" s="19">
        <v>50</v>
      </c>
      <c r="E20" s="19">
        <v>39</v>
      </c>
      <c r="F20" s="19">
        <v>0</v>
      </c>
      <c r="G20" s="19">
        <v>0</v>
      </c>
      <c r="H20" s="19">
        <v>46</v>
      </c>
      <c r="I20" s="19">
        <v>31</v>
      </c>
      <c r="J20" s="19">
        <v>41</v>
      </c>
      <c r="K20" s="19">
        <v>86</v>
      </c>
      <c r="L20" s="19">
        <v>9</v>
      </c>
      <c r="M20" s="20">
        <f t="shared" si="0"/>
        <v>700</v>
      </c>
      <c r="N20" s="31">
        <f t="shared" si="1"/>
        <v>33.33</v>
      </c>
      <c r="O20" s="20">
        <f t="shared" si="2"/>
        <v>21</v>
      </c>
      <c r="P20" s="20">
        <f t="shared" si="3"/>
        <v>2</v>
      </c>
      <c r="Q20" s="48">
        <v>81.5</v>
      </c>
    </row>
    <row r="21" spans="1:17" ht="21.75" customHeight="1">
      <c r="A21" s="21">
        <v>15</v>
      </c>
      <c r="B21" s="23">
        <v>4210933022</v>
      </c>
      <c r="C21" s="23"/>
      <c r="D21" s="39"/>
      <c r="E21" s="39"/>
      <c r="F21" s="19">
        <v>93</v>
      </c>
      <c r="G21" s="39"/>
      <c r="H21" s="19">
        <v>76</v>
      </c>
      <c r="I21" s="39"/>
      <c r="J21" s="19">
        <v>96</v>
      </c>
      <c r="K21" s="19">
        <v>88</v>
      </c>
      <c r="L21" s="19">
        <v>87</v>
      </c>
      <c r="M21" s="20">
        <f t="shared" si="0"/>
        <v>1139</v>
      </c>
      <c r="N21" s="31">
        <f t="shared" si="1"/>
        <v>87.62</v>
      </c>
      <c r="O21" s="20">
        <f t="shared" si="2"/>
        <v>13</v>
      </c>
      <c r="P21" s="20">
        <f t="shared" si="3"/>
        <v>13</v>
      </c>
      <c r="Q21" s="35">
        <v>88</v>
      </c>
    </row>
    <row r="22" spans="1:17" ht="21.75" customHeight="1">
      <c r="A22" s="21">
        <v>16</v>
      </c>
      <c r="B22" s="21">
        <v>4210533007</v>
      </c>
      <c r="C22" s="23"/>
      <c r="D22" s="39"/>
      <c r="E22" s="39"/>
      <c r="F22" s="39"/>
      <c r="G22" s="39"/>
      <c r="H22" s="19">
        <v>60</v>
      </c>
      <c r="I22" s="39"/>
      <c r="J22" s="39"/>
      <c r="K22" s="19">
        <v>36</v>
      </c>
      <c r="L22" s="39"/>
      <c r="M22" s="20">
        <f t="shared" si="0"/>
        <v>252</v>
      </c>
      <c r="N22" s="31">
        <f t="shared" si="1"/>
        <v>50.4</v>
      </c>
      <c r="O22" s="20">
        <f t="shared" si="2"/>
        <v>5</v>
      </c>
      <c r="P22" s="20">
        <f t="shared" si="3"/>
        <v>3</v>
      </c>
      <c r="Q22" s="34">
        <v>88</v>
      </c>
    </row>
    <row r="25" ht="16.5"/>
    <row r="26" ht="16.5"/>
    <row r="27" ht="16.5"/>
  </sheetData>
  <sheetProtection password="DC68" sheet="1" selectLockedCells="1" selectUnlockedCells="1"/>
  <mergeCells count="6">
    <mergeCell ref="A1:O1"/>
    <mergeCell ref="A2:O2"/>
    <mergeCell ref="A5:A6"/>
    <mergeCell ref="H4:J4"/>
    <mergeCell ref="K4:L4"/>
    <mergeCell ref="D4:F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O30" sqref="O30"/>
    </sheetView>
  </sheetViews>
  <sheetFormatPr defaultColWidth="9.00390625" defaultRowHeight="16.5"/>
  <cols>
    <col min="1" max="1" width="4.375" style="3" customWidth="1"/>
    <col min="2" max="2" width="12.50390625" style="3" customWidth="1"/>
    <col min="3" max="3" width="12.375" style="3" customWidth="1"/>
    <col min="4" max="4" width="5.875" style="3" bestFit="1" customWidth="1"/>
    <col min="5" max="5" width="6.125" style="3" customWidth="1"/>
    <col min="6" max="6" width="6.00390625" style="3" customWidth="1"/>
    <col min="7" max="7" width="5.625" style="3" customWidth="1"/>
    <col min="8" max="8" width="6.625" style="3" customWidth="1"/>
    <col min="9" max="9" width="6.125" style="3" customWidth="1"/>
    <col min="10" max="10" width="5.875" style="3" customWidth="1"/>
    <col min="11" max="11" width="9.00390625" style="3" customWidth="1"/>
    <col min="12" max="12" width="10.125" style="5" customWidth="1"/>
    <col min="13" max="13" width="6.625" style="3" customWidth="1"/>
    <col min="14" max="14" width="7.00390625" style="3" customWidth="1"/>
    <col min="15" max="15" width="6.50390625" style="3" customWidth="1"/>
    <col min="16" max="16384" width="9.00390625" style="3" customWidth="1"/>
  </cols>
  <sheetData>
    <row r="1" spans="1:13" s="13" customFormat="1" ht="32.2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2" customFormat="1" ht="30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4:10" ht="19.5">
      <c r="D4" s="16" t="s">
        <v>28</v>
      </c>
      <c r="E4" s="53" t="s">
        <v>27</v>
      </c>
      <c r="F4" s="54"/>
      <c r="G4" s="57" t="s">
        <v>11</v>
      </c>
      <c r="H4" s="57"/>
      <c r="I4" s="57"/>
      <c r="J4" s="57"/>
    </row>
    <row r="5" spans="1:15" s="6" customFormat="1" ht="123" customHeight="1">
      <c r="A5" s="55" t="s">
        <v>16</v>
      </c>
      <c r="B5" s="4" t="s">
        <v>1</v>
      </c>
      <c r="C5" s="4" t="s">
        <v>5</v>
      </c>
      <c r="D5" s="29" t="s">
        <v>26</v>
      </c>
      <c r="E5" s="25" t="s">
        <v>18</v>
      </c>
      <c r="F5" s="25" t="s">
        <v>19</v>
      </c>
      <c r="G5" s="24" t="s">
        <v>29</v>
      </c>
      <c r="H5" s="24" t="s">
        <v>32</v>
      </c>
      <c r="I5" s="26" t="s">
        <v>20</v>
      </c>
      <c r="J5" s="24" t="s">
        <v>30</v>
      </c>
      <c r="K5" s="14" t="s">
        <v>8</v>
      </c>
      <c r="L5" s="15" t="s">
        <v>9</v>
      </c>
      <c r="M5" s="14" t="s">
        <v>10</v>
      </c>
      <c r="N5" s="14" t="s">
        <v>36</v>
      </c>
      <c r="O5" s="32" t="s">
        <v>37</v>
      </c>
    </row>
    <row r="6" spans="1:15" s="7" customFormat="1" ht="22.5" customHeight="1">
      <c r="A6" s="56"/>
      <c r="B6" s="4" t="s">
        <v>3</v>
      </c>
      <c r="C6" s="4"/>
      <c r="D6" s="8">
        <v>2</v>
      </c>
      <c r="E6" s="9">
        <v>3</v>
      </c>
      <c r="F6" s="9">
        <v>3</v>
      </c>
      <c r="G6" s="9">
        <v>3</v>
      </c>
      <c r="H6" s="9">
        <v>2</v>
      </c>
      <c r="I6" s="9">
        <v>3</v>
      </c>
      <c r="J6" s="9">
        <v>3</v>
      </c>
      <c r="K6" s="1"/>
      <c r="L6" s="2"/>
      <c r="M6" s="1">
        <v>19</v>
      </c>
      <c r="N6" s="1"/>
      <c r="O6" s="1"/>
    </row>
    <row r="7" spans="1:15" ht="19.5">
      <c r="A7" s="17">
        <v>1</v>
      </c>
      <c r="B7" s="23">
        <v>4210833001</v>
      </c>
      <c r="C7" s="27"/>
      <c r="D7" s="20">
        <v>86</v>
      </c>
      <c r="E7" s="20">
        <v>74</v>
      </c>
      <c r="F7" s="20">
        <v>69</v>
      </c>
      <c r="G7" s="20">
        <v>84</v>
      </c>
      <c r="H7" s="20">
        <v>83</v>
      </c>
      <c r="I7" s="30">
        <v>74</v>
      </c>
      <c r="J7" s="20">
        <v>78</v>
      </c>
      <c r="K7" s="4">
        <f>$D$6*D7+$E$6*E7+$F$6*F7+$G$6*G7+$H$6*H7+$I$6*I7+$J$6*J7</f>
        <v>1475</v>
      </c>
      <c r="L7" s="11">
        <f>IF(K7=0,"",ROUND(K7/M7,2))</f>
        <v>77.63</v>
      </c>
      <c r="M7" s="4">
        <f>IF(K7=0,"",IF(D7&lt;&gt;"",$D$6)+IF(E7&lt;&gt;"",$E$6)+IF(F7&lt;&gt;"",$F$6)+IF(G7&lt;&gt;"",$G$6)+IF(H7&lt;&gt;"",$H$6)+IF(I7&lt;&gt;"",$I$6)+IF(J7&lt;&gt;"",$J$6))</f>
        <v>19</v>
      </c>
      <c r="N7" s="33">
        <f>IF(K7=0,"",IF(D7&gt;=60,$D$6)+IF(E7&gt;=60,$E$6)+IF(F7&gt;=60,$F$6)+IF(G7&gt;=60,$G$6)+IF(H7&gt;=60,$H$6)+IF(I7&gt;=60,$I$6)+IF(J7&gt;=60,$J$6))</f>
        <v>19</v>
      </c>
      <c r="O7" s="36">
        <v>87.25</v>
      </c>
    </row>
    <row r="8" spans="1:15" ht="19.5">
      <c r="A8" s="17">
        <v>2</v>
      </c>
      <c r="B8" s="23">
        <v>4210833004</v>
      </c>
      <c r="C8" s="27"/>
      <c r="D8" s="20">
        <v>78</v>
      </c>
      <c r="E8" s="20">
        <v>74</v>
      </c>
      <c r="F8" s="20">
        <v>60</v>
      </c>
      <c r="G8" s="20">
        <v>86</v>
      </c>
      <c r="H8" s="20">
        <v>95</v>
      </c>
      <c r="I8" s="30">
        <v>72</v>
      </c>
      <c r="J8" s="20">
        <v>86</v>
      </c>
      <c r="K8" s="4">
        <f aca="true" t="shared" si="0" ref="K8:K25">$D$6*D8+$E$6*E8+$F$6*F8+$G$6*G8+$H$6*H8+$I$6*I8+$J$6*J8</f>
        <v>1480</v>
      </c>
      <c r="L8" s="11">
        <f aca="true" t="shared" si="1" ref="L8:L25">IF(K8=0,"",ROUND(K8/M8,2))</f>
        <v>77.89</v>
      </c>
      <c r="M8" s="4">
        <f aca="true" t="shared" si="2" ref="M8:M25">IF(K8=0,"",IF(D8&lt;&gt;"",$D$6)+IF(E8&lt;&gt;"",$E$6)+IF(F8&lt;&gt;"",$F$6)+IF(G8&lt;&gt;"",$G$6)+IF(H8&lt;&gt;"",$H$6)+IF(I8&lt;&gt;"",$I$6)+IF(J8&lt;&gt;"",$J$6))</f>
        <v>19</v>
      </c>
      <c r="N8" s="33">
        <f aca="true" t="shared" si="3" ref="N8:N25">IF(K8=0,"",IF(D8&gt;=60,$D$6)+IF(E8&gt;=60,$E$6)+IF(F8&gt;=60,$F$6)+IF(G8&gt;=60,$G$6)+IF(H8&gt;=60,$H$6)+IF(I8&gt;=60,$I$6)+IF(J8&gt;=60,$J$6))</f>
        <v>19</v>
      </c>
      <c r="O8" s="36">
        <v>85</v>
      </c>
    </row>
    <row r="9" spans="1:15" ht="19.5">
      <c r="A9" s="17">
        <v>3</v>
      </c>
      <c r="B9" s="23">
        <v>4210833005</v>
      </c>
      <c r="C9" s="27"/>
      <c r="D9" s="20">
        <v>86</v>
      </c>
      <c r="E9" s="20">
        <v>79</v>
      </c>
      <c r="F9" s="20">
        <v>75</v>
      </c>
      <c r="G9" s="20">
        <v>88</v>
      </c>
      <c r="H9" s="20">
        <v>96</v>
      </c>
      <c r="I9" s="30">
        <v>73</v>
      </c>
      <c r="J9" s="20">
        <v>80</v>
      </c>
      <c r="K9" s="4">
        <f t="shared" si="0"/>
        <v>1549</v>
      </c>
      <c r="L9" s="11">
        <f t="shared" si="1"/>
        <v>81.53</v>
      </c>
      <c r="M9" s="4">
        <f t="shared" si="2"/>
        <v>19</v>
      </c>
      <c r="N9" s="33">
        <f t="shared" si="3"/>
        <v>19</v>
      </c>
      <c r="O9" s="36">
        <v>85</v>
      </c>
    </row>
    <row r="10" spans="1:15" ht="19.5">
      <c r="A10" s="17">
        <v>4</v>
      </c>
      <c r="B10" s="23">
        <v>4210833006</v>
      </c>
      <c r="C10" s="27"/>
      <c r="D10" s="20">
        <v>89</v>
      </c>
      <c r="E10" s="22">
        <v>82</v>
      </c>
      <c r="F10" s="22">
        <v>84</v>
      </c>
      <c r="G10" s="22">
        <v>89</v>
      </c>
      <c r="H10" s="22">
        <v>96</v>
      </c>
      <c r="I10" s="28">
        <v>81</v>
      </c>
      <c r="J10" s="22">
        <v>87</v>
      </c>
      <c r="K10" s="4">
        <f t="shared" si="0"/>
        <v>1639</v>
      </c>
      <c r="L10" s="11">
        <f t="shared" si="1"/>
        <v>86.26</v>
      </c>
      <c r="M10" s="4">
        <f t="shared" si="2"/>
        <v>19</v>
      </c>
      <c r="N10" s="33">
        <f t="shared" si="3"/>
        <v>19</v>
      </c>
      <c r="O10" s="36">
        <v>95.5</v>
      </c>
    </row>
    <row r="11" spans="1:15" ht="19.5">
      <c r="A11" s="17">
        <v>5</v>
      </c>
      <c r="B11" s="23">
        <v>4210833009</v>
      </c>
      <c r="C11" s="27"/>
      <c r="D11" s="20">
        <v>82</v>
      </c>
      <c r="E11" s="22">
        <v>78</v>
      </c>
      <c r="F11" s="22">
        <v>72</v>
      </c>
      <c r="G11" s="22">
        <v>84</v>
      </c>
      <c r="H11" s="22">
        <v>97</v>
      </c>
      <c r="I11" s="28">
        <v>70</v>
      </c>
      <c r="J11" s="22">
        <v>84</v>
      </c>
      <c r="K11" s="4">
        <f t="shared" si="0"/>
        <v>1522</v>
      </c>
      <c r="L11" s="11">
        <f t="shared" si="1"/>
        <v>80.11</v>
      </c>
      <c r="M11" s="4">
        <f t="shared" si="2"/>
        <v>19</v>
      </c>
      <c r="N11" s="33">
        <f t="shared" si="3"/>
        <v>19</v>
      </c>
      <c r="O11" s="36">
        <v>85</v>
      </c>
    </row>
    <row r="12" spans="1:15" ht="19.5">
      <c r="A12" s="17">
        <v>6</v>
      </c>
      <c r="B12" s="23">
        <v>4210833010</v>
      </c>
      <c r="C12" s="27"/>
      <c r="D12" s="20">
        <v>93</v>
      </c>
      <c r="E12" s="22">
        <v>78</v>
      </c>
      <c r="F12" s="20">
        <v>66</v>
      </c>
      <c r="G12" s="20">
        <v>71</v>
      </c>
      <c r="H12" s="20">
        <v>93</v>
      </c>
      <c r="I12" s="30">
        <v>74</v>
      </c>
      <c r="J12" s="22">
        <v>81</v>
      </c>
      <c r="K12" s="4">
        <f t="shared" si="0"/>
        <v>1482</v>
      </c>
      <c r="L12" s="11">
        <f t="shared" si="1"/>
        <v>78</v>
      </c>
      <c r="M12" s="4">
        <f t="shared" si="2"/>
        <v>19</v>
      </c>
      <c r="N12" s="33">
        <f t="shared" si="3"/>
        <v>19</v>
      </c>
      <c r="O12" s="36">
        <v>81.75</v>
      </c>
    </row>
    <row r="13" spans="1:15" ht="19.5">
      <c r="A13" s="17">
        <v>7</v>
      </c>
      <c r="B13" s="23">
        <v>4210833011</v>
      </c>
      <c r="C13" s="27"/>
      <c r="D13" s="20">
        <v>78</v>
      </c>
      <c r="E13" s="22">
        <v>75</v>
      </c>
      <c r="F13" s="22">
        <v>74</v>
      </c>
      <c r="G13" s="22">
        <v>84</v>
      </c>
      <c r="H13" s="22">
        <v>94</v>
      </c>
      <c r="I13" s="28">
        <v>81</v>
      </c>
      <c r="J13" s="22">
        <v>84</v>
      </c>
      <c r="K13" s="4">
        <f t="shared" si="0"/>
        <v>1538</v>
      </c>
      <c r="L13" s="11">
        <f t="shared" si="1"/>
        <v>80.95</v>
      </c>
      <c r="M13" s="4">
        <f t="shared" si="2"/>
        <v>19</v>
      </c>
      <c r="N13" s="33">
        <f t="shared" si="3"/>
        <v>19</v>
      </c>
      <c r="O13" s="36">
        <v>88</v>
      </c>
    </row>
    <row r="14" spans="1:15" ht="19.5">
      <c r="A14" s="17">
        <v>8</v>
      </c>
      <c r="B14" s="23">
        <v>4210833013</v>
      </c>
      <c r="C14" s="27"/>
      <c r="D14" s="20">
        <v>84</v>
      </c>
      <c r="E14" s="22">
        <v>71</v>
      </c>
      <c r="F14" s="22">
        <v>69</v>
      </c>
      <c r="G14" s="22">
        <v>80</v>
      </c>
      <c r="H14" s="22">
        <v>90</v>
      </c>
      <c r="I14" s="28">
        <v>68</v>
      </c>
      <c r="J14" s="22">
        <v>79</v>
      </c>
      <c r="K14" s="4">
        <f t="shared" si="0"/>
        <v>1449</v>
      </c>
      <c r="L14" s="11">
        <f t="shared" si="1"/>
        <v>76.26</v>
      </c>
      <c r="M14" s="4">
        <f t="shared" si="2"/>
        <v>19</v>
      </c>
      <c r="N14" s="33">
        <f t="shared" si="3"/>
        <v>19</v>
      </c>
      <c r="O14" s="36">
        <v>81.75</v>
      </c>
    </row>
    <row r="15" spans="1:15" ht="19.5">
      <c r="A15" s="17">
        <v>9</v>
      </c>
      <c r="B15" s="23">
        <v>4210833014</v>
      </c>
      <c r="C15" s="23"/>
      <c r="D15" s="20">
        <v>93</v>
      </c>
      <c r="E15" s="22">
        <v>86</v>
      </c>
      <c r="F15" s="22">
        <v>93</v>
      </c>
      <c r="G15" s="22">
        <v>94</v>
      </c>
      <c r="H15" s="22">
        <v>100</v>
      </c>
      <c r="I15" s="28">
        <v>84</v>
      </c>
      <c r="J15" s="22">
        <v>92</v>
      </c>
      <c r="K15" s="4">
        <f t="shared" si="0"/>
        <v>1733</v>
      </c>
      <c r="L15" s="11">
        <f t="shared" si="1"/>
        <v>91.21</v>
      </c>
      <c r="M15" s="4">
        <f t="shared" si="2"/>
        <v>19</v>
      </c>
      <c r="N15" s="33">
        <f t="shared" si="3"/>
        <v>19</v>
      </c>
      <c r="O15" s="36">
        <v>93</v>
      </c>
    </row>
    <row r="16" spans="1:15" ht="19.5">
      <c r="A16" s="17">
        <v>10</v>
      </c>
      <c r="B16" s="23">
        <v>4210833018</v>
      </c>
      <c r="C16" s="23"/>
      <c r="D16" s="20">
        <v>87</v>
      </c>
      <c r="E16" s="22">
        <v>81</v>
      </c>
      <c r="F16" s="22">
        <v>62</v>
      </c>
      <c r="G16" s="22">
        <v>88</v>
      </c>
      <c r="H16" s="22">
        <v>85</v>
      </c>
      <c r="I16" s="28">
        <v>75</v>
      </c>
      <c r="J16" s="22">
        <v>85</v>
      </c>
      <c r="K16" s="4">
        <f t="shared" si="0"/>
        <v>1517</v>
      </c>
      <c r="L16" s="11">
        <f t="shared" si="1"/>
        <v>79.84</v>
      </c>
      <c r="M16" s="4">
        <f t="shared" si="2"/>
        <v>19</v>
      </c>
      <c r="N16" s="33">
        <f t="shared" si="3"/>
        <v>19</v>
      </c>
      <c r="O16" s="36">
        <v>81.75</v>
      </c>
    </row>
    <row r="17" spans="1:15" ht="19.5">
      <c r="A17" s="17">
        <v>11</v>
      </c>
      <c r="B17" s="23">
        <v>4210833020</v>
      </c>
      <c r="C17" s="27"/>
      <c r="D17" s="20">
        <v>87</v>
      </c>
      <c r="E17" s="22">
        <v>76</v>
      </c>
      <c r="F17" s="22">
        <v>78</v>
      </c>
      <c r="G17" s="22">
        <v>88</v>
      </c>
      <c r="H17" s="22">
        <v>94</v>
      </c>
      <c r="I17" s="30">
        <v>72</v>
      </c>
      <c r="J17" s="22">
        <v>83</v>
      </c>
      <c r="K17" s="4">
        <f t="shared" si="0"/>
        <v>1553</v>
      </c>
      <c r="L17" s="11">
        <f t="shared" si="1"/>
        <v>81.74</v>
      </c>
      <c r="M17" s="4">
        <f t="shared" si="2"/>
        <v>19</v>
      </c>
      <c r="N17" s="33">
        <f t="shared" si="3"/>
        <v>19</v>
      </c>
      <c r="O17" s="36">
        <v>88</v>
      </c>
    </row>
    <row r="18" spans="1:15" ht="19.5">
      <c r="A18" s="17">
        <v>12</v>
      </c>
      <c r="B18" s="17">
        <v>4210833021</v>
      </c>
      <c r="C18" s="23"/>
      <c r="D18" s="20">
        <v>80</v>
      </c>
      <c r="E18" s="22">
        <v>84</v>
      </c>
      <c r="F18" s="22">
        <v>84</v>
      </c>
      <c r="G18" s="22">
        <v>88</v>
      </c>
      <c r="H18" s="22">
        <v>96</v>
      </c>
      <c r="I18" s="30">
        <v>86</v>
      </c>
      <c r="J18" s="22">
        <v>88</v>
      </c>
      <c r="K18" s="4">
        <f t="shared" si="0"/>
        <v>1642</v>
      </c>
      <c r="L18" s="11">
        <f t="shared" si="1"/>
        <v>86.42</v>
      </c>
      <c r="M18" s="4">
        <f t="shared" si="2"/>
        <v>19</v>
      </c>
      <c r="N18" s="33">
        <f t="shared" si="3"/>
        <v>19</v>
      </c>
      <c r="O18" s="36">
        <v>90.5</v>
      </c>
    </row>
    <row r="19" spans="1:15" ht="19.5">
      <c r="A19" s="17">
        <v>13</v>
      </c>
      <c r="B19" s="17">
        <v>4210833022</v>
      </c>
      <c r="C19" s="23"/>
      <c r="D19" s="20">
        <v>92</v>
      </c>
      <c r="E19" s="22">
        <v>84</v>
      </c>
      <c r="F19" s="22">
        <v>75</v>
      </c>
      <c r="G19" s="19">
        <v>89</v>
      </c>
      <c r="H19" s="22">
        <v>98</v>
      </c>
      <c r="I19" s="28">
        <v>79</v>
      </c>
      <c r="J19" s="22">
        <v>84</v>
      </c>
      <c r="K19" s="4">
        <f t="shared" si="0"/>
        <v>1613</v>
      </c>
      <c r="L19" s="11">
        <f t="shared" si="1"/>
        <v>84.89</v>
      </c>
      <c r="M19" s="4">
        <f t="shared" si="2"/>
        <v>19</v>
      </c>
      <c r="N19" s="33">
        <f t="shared" si="3"/>
        <v>19</v>
      </c>
      <c r="O19" s="36">
        <v>89</v>
      </c>
    </row>
    <row r="20" spans="1:15" ht="19.5">
      <c r="A20" s="17">
        <v>14</v>
      </c>
      <c r="B20" s="17">
        <v>4210833023</v>
      </c>
      <c r="C20" s="23"/>
      <c r="D20" s="20">
        <v>80</v>
      </c>
      <c r="E20" s="22">
        <v>73</v>
      </c>
      <c r="F20" s="22">
        <v>76</v>
      </c>
      <c r="G20" s="22">
        <v>85</v>
      </c>
      <c r="H20" s="22">
        <v>87</v>
      </c>
      <c r="I20" s="30">
        <v>72</v>
      </c>
      <c r="J20" s="22">
        <v>79</v>
      </c>
      <c r="K20" s="4">
        <f t="shared" si="0"/>
        <v>1489</v>
      </c>
      <c r="L20" s="11">
        <f t="shared" si="1"/>
        <v>78.37</v>
      </c>
      <c r="M20" s="4">
        <f t="shared" si="2"/>
        <v>19</v>
      </c>
      <c r="N20" s="33">
        <f t="shared" si="3"/>
        <v>19</v>
      </c>
      <c r="O20" s="36">
        <v>83</v>
      </c>
    </row>
    <row r="21" spans="1:15" ht="19.5">
      <c r="A21" s="17">
        <v>15</v>
      </c>
      <c r="B21" s="17">
        <v>4210833024</v>
      </c>
      <c r="C21" s="23"/>
      <c r="D21" s="20">
        <v>94</v>
      </c>
      <c r="E21" s="22">
        <v>84</v>
      </c>
      <c r="F21" s="22">
        <v>83</v>
      </c>
      <c r="G21" s="22">
        <v>87</v>
      </c>
      <c r="H21" s="22">
        <v>98</v>
      </c>
      <c r="I21" s="28">
        <v>91</v>
      </c>
      <c r="J21" s="22">
        <v>86</v>
      </c>
      <c r="K21" s="4">
        <f t="shared" si="0"/>
        <v>1677</v>
      </c>
      <c r="L21" s="11">
        <f t="shared" si="1"/>
        <v>88.26</v>
      </c>
      <c r="M21" s="4">
        <f t="shared" si="2"/>
        <v>19</v>
      </c>
      <c r="N21" s="33">
        <f t="shared" si="3"/>
        <v>19</v>
      </c>
      <c r="O21" s="36">
        <v>87.5</v>
      </c>
    </row>
    <row r="22" spans="1:15" ht="19.5">
      <c r="A22" s="17">
        <v>16</v>
      </c>
      <c r="B22" s="17">
        <v>4210833025</v>
      </c>
      <c r="C22" s="23"/>
      <c r="D22" s="20">
        <v>87</v>
      </c>
      <c r="E22" s="22">
        <v>75</v>
      </c>
      <c r="F22" s="22">
        <v>83</v>
      </c>
      <c r="G22" s="22">
        <v>86</v>
      </c>
      <c r="H22" s="22">
        <v>94</v>
      </c>
      <c r="I22" s="28">
        <v>89</v>
      </c>
      <c r="J22" s="22">
        <v>87</v>
      </c>
      <c r="K22" s="4">
        <f t="shared" si="0"/>
        <v>1622</v>
      </c>
      <c r="L22" s="11">
        <f t="shared" si="1"/>
        <v>85.37</v>
      </c>
      <c r="M22" s="4">
        <f t="shared" si="2"/>
        <v>19</v>
      </c>
      <c r="N22" s="33">
        <f t="shared" si="3"/>
        <v>19</v>
      </c>
      <c r="O22" s="36">
        <v>88</v>
      </c>
    </row>
    <row r="23" spans="1:15" ht="19.5">
      <c r="A23" s="17">
        <v>17</v>
      </c>
      <c r="B23" s="17">
        <v>4210833026</v>
      </c>
      <c r="C23" s="23"/>
      <c r="D23" s="20">
        <v>79</v>
      </c>
      <c r="E23" s="22">
        <v>76</v>
      </c>
      <c r="F23" s="22">
        <v>82</v>
      </c>
      <c r="G23" s="22">
        <v>85</v>
      </c>
      <c r="H23" s="22">
        <v>90</v>
      </c>
      <c r="I23" s="28">
        <v>75</v>
      </c>
      <c r="J23" s="22">
        <v>83</v>
      </c>
      <c r="K23" s="4">
        <f t="shared" si="0"/>
        <v>1541</v>
      </c>
      <c r="L23" s="11">
        <f t="shared" si="1"/>
        <v>81.11</v>
      </c>
      <c r="M23" s="4">
        <f t="shared" si="2"/>
        <v>19</v>
      </c>
      <c r="N23" s="33">
        <f t="shared" si="3"/>
        <v>19</v>
      </c>
      <c r="O23" s="36">
        <v>88</v>
      </c>
    </row>
    <row r="24" spans="1:15" ht="19.5">
      <c r="A24" s="17">
        <v>18</v>
      </c>
      <c r="B24" s="17">
        <v>4210833028</v>
      </c>
      <c r="C24" s="27"/>
      <c r="D24" s="20">
        <v>81</v>
      </c>
      <c r="E24" s="22">
        <v>89</v>
      </c>
      <c r="F24" s="22">
        <v>91</v>
      </c>
      <c r="G24" s="22">
        <v>88</v>
      </c>
      <c r="H24" s="22">
        <v>97</v>
      </c>
      <c r="I24" s="22">
        <v>88</v>
      </c>
      <c r="J24" s="22">
        <v>91</v>
      </c>
      <c r="K24" s="4">
        <f t="shared" si="0"/>
        <v>1697</v>
      </c>
      <c r="L24" s="11">
        <f t="shared" si="1"/>
        <v>89.32</v>
      </c>
      <c r="M24" s="4">
        <f t="shared" si="2"/>
        <v>19</v>
      </c>
      <c r="N24" s="33">
        <f t="shared" si="3"/>
        <v>19</v>
      </c>
      <c r="O24" s="36">
        <v>89</v>
      </c>
    </row>
    <row r="25" spans="1:15" ht="19.5">
      <c r="A25" s="17">
        <v>19</v>
      </c>
      <c r="B25" s="17">
        <v>4210833029</v>
      </c>
      <c r="C25" s="27"/>
      <c r="D25" s="20">
        <v>85</v>
      </c>
      <c r="E25" s="22">
        <v>83</v>
      </c>
      <c r="F25" s="22">
        <v>81</v>
      </c>
      <c r="G25" s="22">
        <v>85</v>
      </c>
      <c r="H25" s="22">
        <v>99</v>
      </c>
      <c r="I25" s="4">
        <v>81</v>
      </c>
      <c r="J25" s="22">
        <v>84</v>
      </c>
      <c r="K25" s="4">
        <f t="shared" si="0"/>
        <v>1610</v>
      </c>
      <c r="L25" s="11">
        <f t="shared" si="1"/>
        <v>84.74</v>
      </c>
      <c r="M25" s="4">
        <f t="shared" si="2"/>
        <v>19</v>
      </c>
      <c r="N25" s="33">
        <f t="shared" si="3"/>
        <v>19</v>
      </c>
      <c r="O25" s="36">
        <v>84.5</v>
      </c>
    </row>
    <row r="27" ht="19.5"/>
    <row r="28" ht="19.5"/>
    <row r="29" ht="19.5"/>
  </sheetData>
  <sheetProtection password="DC68" sheet="1" selectLockedCells="1" selectUnlockedCells="1"/>
  <mergeCells count="5">
    <mergeCell ref="A5:A6"/>
    <mergeCell ref="E4:F4"/>
    <mergeCell ref="G4:J4"/>
    <mergeCell ref="A1:M1"/>
    <mergeCell ref="A2:M2"/>
  </mergeCells>
  <printOptions horizontalCentered="1"/>
  <pageMargins left="0.3937007874015748" right="0.3937007874015748" top="0.5905511811023623" bottom="0.3937007874015748" header="0.03937007874015748" footer="0"/>
  <pageSetup fitToHeight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2021-07-12T02:20:59Z</cp:lastPrinted>
  <dcterms:created xsi:type="dcterms:W3CDTF">2002-09-17T00:57:51Z</dcterms:created>
  <dcterms:modified xsi:type="dcterms:W3CDTF">2021-07-12T02:21:40Z</dcterms:modified>
  <cp:category/>
  <cp:version/>
  <cp:contentType/>
  <cp:contentStatus/>
</cp:coreProperties>
</file>